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ánek\Desktop\WORKS\ikis\Městys Jinec\Odborný zástupce – vodohospodářský majetek\Vysvětlení ZD č. 2\"/>
    </mc:Choice>
  </mc:AlternateContent>
  <xr:revisionPtr revIDLastSave="0" documentId="8_{401022F3-C22D-4339-84D6-CE9B42C341DE}" xr6:coauthVersionLast="45" xr6:coauthVersionMax="45" xr10:uidLastSave="{00000000-0000-0000-0000-000000000000}"/>
  <bookViews>
    <workbookView xWindow="4746" yWindow="498" windowWidth="19698" windowHeight="12636" xr2:uid="{00000000-000D-0000-FFFF-FFFF00000000}"/>
  </bookViews>
  <sheets>
    <sheet name="List1" sheetId="1" r:id="rId1"/>
  </sheets>
  <definedNames>
    <definedName name="_xlnm.Print_Titles" localSheetId="0">List1!$11:$12</definedName>
    <definedName name="_xlnm.Print_Area" localSheetId="0">List1!$A$2:$H$103</definedName>
  </definedNames>
  <calcPr calcId="181029"/>
</workbook>
</file>

<file path=xl/calcChain.xml><?xml version="1.0" encoding="utf-8"?>
<calcChain xmlns="http://schemas.openxmlformats.org/spreadsheetml/2006/main">
  <c r="E91" i="1" l="1"/>
  <c r="F28" i="1"/>
  <c r="G28" i="1" s="1"/>
  <c r="F33" i="1"/>
  <c r="G33" i="1" s="1"/>
  <c r="F34" i="1"/>
  <c r="G34" i="1" s="1"/>
  <c r="H34" i="1" s="1"/>
  <c r="F35" i="1"/>
  <c r="G35" i="1" s="1"/>
  <c r="H35" i="1" s="1"/>
  <c r="F86" i="1"/>
  <c r="G86" i="1" s="1"/>
  <c r="H28" i="1" l="1"/>
  <c r="H33" i="1"/>
  <c r="H86" i="1"/>
  <c r="F87" i="1"/>
  <c r="F84" i="1"/>
  <c r="F83" i="1"/>
  <c r="F82" i="1"/>
  <c r="F81" i="1"/>
  <c r="F80" i="1"/>
  <c r="F78" i="1"/>
  <c r="F77" i="1"/>
  <c r="F76" i="1"/>
  <c r="G76" i="1" s="1"/>
  <c r="F75" i="1"/>
  <c r="F74" i="1"/>
  <c r="F73" i="1"/>
  <c r="G73" i="1" s="1"/>
  <c r="F72" i="1"/>
  <c r="G72" i="1" s="1"/>
  <c r="F71" i="1"/>
  <c r="F70" i="1"/>
  <c r="F69" i="1"/>
  <c r="F45" i="1"/>
  <c r="F44" i="1"/>
  <c r="F22" i="1"/>
  <c r="F21" i="1"/>
  <c r="G84" i="1" l="1"/>
  <c r="H84" i="1" s="1"/>
  <c r="G87" i="1"/>
  <c r="H87" i="1" s="1"/>
  <c r="G83" i="1"/>
  <c r="H83" i="1" s="1"/>
  <c r="G82" i="1"/>
  <c r="H82" i="1" s="1"/>
  <c r="G81" i="1"/>
  <c r="H81" i="1" s="1"/>
  <c r="G80" i="1"/>
  <c r="H80" i="1" s="1"/>
  <c r="G78" i="1"/>
  <c r="H78" i="1" s="1"/>
  <c r="G77" i="1"/>
  <c r="H77" i="1" s="1"/>
  <c r="H76" i="1"/>
  <c r="G75" i="1"/>
  <c r="H75" i="1" s="1"/>
  <c r="G74" i="1"/>
  <c r="H74" i="1" s="1"/>
  <c r="H73" i="1"/>
  <c r="H72" i="1"/>
  <c r="G71" i="1"/>
  <c r="H71" i="1" s="1"/>
  <c r="G70" i="1"/>
  <c r="H70" i="1" s="1"/>
  <c r="G69" i="1"/>
  <c r="H69" i="1" s="1"/>
  <c r="G45" i="1"/>
  <c r="H45" i="1" s="1"/>
  <c r="G44" i="1"/>
  <c r="H44" i="1" s="1"/>
  <c r="G22" i="1"/>
  <c r="H22" i="1" s="1"/>
  <c r="G21" i="1"/>
  <c r="H21" i="1" s="1"/>
  <c r="F67" i="1" l="1"/>
  <c r="G67" i="1" s="1"/>
  <c r="H67" i="1" s="1"/>
  <c r="F68" i="1"/>
  <c r="F61" i="1"/>
  <c r="F62" i="1"/>
  <c r="F52" i="1"/>
  <c r="G52" i="1" s="1"/>
  <c r="F53" i="1"/>
  <c r="G53" i="1" s="1"/>
  <c r="F54" i="1"/>
  <c r="G54" i="1" s="1"/>
  <c r="H54" i="1" s="1"/>
  <c r="F55" i="1"/>
  <c r="G55" i="1" s="1"/>
  <c r="H55" i="1" s="1"/>
  <c r="F56" i="1"/>
  <c r="G56" i="1" s="1"/>
  <c r="F57" i="1"/>
  <c r="F58" i="1"/>
  <c r="G58" i="1" s="1"/>
  <c r="F41" i="1"/>
  <c r="G41" i="1" s="1"/>
  <c r="H41" i="1" s="1"/>
  <c r="F42" i="1"/>
  <c r="F43" i="1"/>
  <c r="G43" i="1" s="1"/>
  <c r="F46" i="1"/>
  <c r="G46" i="1" s="1"/>
  <c r="F15" i="1"/>
  <c r="G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F20" i="1"/>
  <c r="G20" i="1" s="1"/>
  <c r="F23" i="1"/>
  <c r="G23" i="1" s="1"/>
  <c r="H23" i="1" s="1"/>
  <c r="F24" i="1"/>
  <c r="G24" i="1" s="1"/>
  <c r="F25" i="1"/>
  <c r="G25" i="1" s="1"/>
  <c r="F26" i="1"/>
  <c r="G26" i="1" s="1"/>
  <c r="F27" i="1"/>
  <c r="G27" i="1" s="1"/>
  <c r="F29" i="1"/>
  <c r="G29" i="1" s="1"/>
  <c r="H29" i="1" s="1"/>
  <c r="F30" i="1"/>
  <c r="G30" i="1" s="1"/>
  <c r="F31" i="1"/>
  <c r="G31" i="1" s="1"/>
  <c r="H31" i="1" s="1"/>
  <c r="F32" i="1"/>
  <c r="G32" i="1" s="1"/>
  <c r="H32" i="1" s="1"/>
  <c r="F36" i="1"/>
  <c r="G36" i="1" s="1"/>
  <c r="F66" i="1"/>
  <c r="G66" i="1" s="1"/>
  <c r="F60" i="1"/>
  <c r="G60" i="1" s="1"/>
  <c r="H60" i="1" s="1"/>
  <c r="H27" i="1" l="1"/>
  <c r="H58" i="1"/>
  <c r="H56" i="1"/>
  <c r="H43" i="1"/>
  <c r="H24" i="1"/>
  <c r="H20" i="1"/>
  <c r="H46" i="1"/>
  <c r="H30" i="1"/>
  <c r="H15" i="1"/>
  <c r="H26" i="1"/>
  <c r="H52" i="1"/>
  <c r="H25" i="1"/>
  <c r="H36" i="1"/>
  <c r="H53" i="1"/>
  <c r="G57" i="1"/>
  <c r="H57" i="1" s="1"/>
  <c r="H19" i="1"/>
  <c r="G42" i="1"/>
  <c r="H42" i="1" s="1"/>
  <c r="G68" i="1"/>
  <c r="G62" i="1"/>
  <c r="H62" i="1" s="1"/>
  <c r="G61" i="1"/>
  <c r="H61" i="1" s="1"/>
  <c r="F64" i="1"/>
  <c r="F65" i="1"/>
  <c r="G65" i="1" s="1"/>
  <c r="H68" i="1" l="1"/>
  <c r="G64" i="1"/>
  <c r="H64" i="1" s="1"/>
  <c r="H66" i="1"/>
  <c r="H65" i="1"/>
  <c r="F40" i="1"/>
  <c r="G40" i="1" s="1"/>
  <c r="F51" i="1"/>
  <c r="F88" i="1" s="1"/>
  <c r="F63" i="1"/>
  <c r="G63" i="1" s="1"/>
  <c r="F14" i="1"/>
  <c r="G14" i="1" s="1"/>
  <c r="G51" i="1" l="1"/>
  <c r="H51" i="1" s="1"/>
  <c r="H88" i="1" s="1"/>
  <c r="F37" i="1"/>
  <c r="G47" i="1"/>
  <c r="F47" i="1"/>
  <c r="H63" i="1"/>
  <c r="G88" i="1" l="1"/>
  <c r="F90" i="1"/>
  <c r="G37" i="1"/>
  <c r="G90" i="1" l="1"/>
  <c r="H40" i="1"/>
  <c r="H14" i="1"/>
  <c r="H37" i="1" l="1"/>
  <c r="H47" i="1"/>
  <c r="H90" i="1"/>
</calcChain>
</file>

<file path=xl/sharedStrings.xml><?xml version="1.0" encoding="utf-8"?>
<sst xmlns="http://schemas.openxmlformats.org/spreadsheetml/2006/main" count="157" uniqueCount="100">
  <si>
    <t>jednotková cena  bez DPH</t>
  </si>
  <si>
    <t>bez DPH</t>
  </si>
  <si>
    <t>vč. DPH</t>
  </si>
  <si>
    <t>cena celkem za počet měrných jednotek za 12 měsíců</t>
  </si>
  <si>
    <t>Měrná jednotka</t>
  </si>
  <si>
    <t>ks</t>
  </si>
  <si>
    <t>hod.</t>
  </si>
  <si>
    <t xml:space="preserve"> </t>
  </si>
  <si>
    <t>Krycí list nabídkové ceny - Ceník hodnocených služeb</t>
  </si>
  <si>
    <t>Název nebo obchodní firma účastníka zadávacího řízení</t>
  </si>
  <si>
    <t>Odborný zástupce –  vodovody a kanalizace Jince</t>
  </si>
  <si>
    <t>Seznam činností a služeb</t>
  </si>
  <si>
    <t>Technické činnosti</t>
  </si>
  <si>
    <t>Výkon funkce odpovědného zástupce pro provozování vodovodu a kanalizace dle §6 Zákona o VaK</t>
  </si>
  <si>
    <t>Poskytování odborného a právního poradenství v oblasti provozování vodovodů a kanalizací</t>
  </si>
  <si>
    <t>Operativní telefonická komunikace  s  pracovníky obsluhy majetku dle potřeb zadavatele</t>
  </si>
  <si>
    <t>Zajištění vydávání technických vyjádření k dokumentacím a žádostem pro připojování na vodovod a kanalizaci</t>
  </si>
  <si>
    <t>Vyjadřování k investicím do VH majetku, za účelem vynakládání efektivních nákladů</t>
  </si>
  <si>
    <t>Vedení digitálních mapových podkladů a jejich aktualizace, geodetické zaměřování.</t>
  </si>
  <si>
    <t>Zajištění nepřetržitého dispečinku 24 hodin denně</t>
  </si>
  <si>
    <t>Zpracování Plánu kontroly jakosti pitné vody dle Vyhl. Mze č. 428/2001 Sb</t>
  </si>
  <si>
    <t>Zpracování VH Bilance  - odběru podzemní a povrchové vody a vypouštění odpadních vod dle §22 odst. 2. Zák 252/2001 Sb.</t>
  </si>
  <si>
    <t>Zpracování přehledu vypouštěného znečištění pro vodoprávní úřady přes  ISPOP (hlášení) F VOD 38 4 dle §38 odst 4. Zák.254/2001 Sb., bude -li třeba</t>
  </si>
  <si>
    <t xml:space="preserve">Zpracování poplatkového přiznání za vypouštění odpadních vod přes ISPOP (formulář F VOD VYPOUSTENI) dle §88 a §94 zák.254/2001 Sb. – bude – li třeba. </t>
  </si>
  <si>
    <t xml:space="preserve">Zpracování poplatkového přiznání  za odběr podzemní vody přes ISPOP (formulář F VOD odber) dle §88 a §94 zák.254/2001 Sb. </t>
  </si>
  <si>
    <t>Účast na jednáních týkajících se VH majetku včetně dopravy.</t>
  </si>
  <si>
    <t>Provozní činnosti</t>
  </si>
  <si>
    <t>Technické činnosti celkem</t>
  </si>
  <si>
    <t>Vyhledávání úniků vody, dohledávání poruch, včetně dopravy</t>
  </si>
  <si>
    <t>Trasování vodovodního potrubí, včetně dopravy</t>
  </si>
  <si>
    <t>Kontrola třetích osob provádějících zásahy na VH majetku</t>
  </si>
  <si>
    <t>Práce strojní a elektro udržby + zajištění oprav poruch a havárií</t>
  </si>
  <si>
    <t>Provozní činnosti celkem</t>
  </si>
  <si>
    <t>Laboratorní služby akreditované laboratoře -  včetně odběru, analýz a vyhodnocení</t>
  </si>
  <si>
    <t>úpravna vody Velcí</t>
  </si>
  <si>
    <t xml:space="preserve">provozní rozbor misič (ph. KNK-4,5, Al) </t>
  </si>
  <si>
    <t>monitorovací rozbor surové vody dle Vyhl. Mze č. 428/2001 Sb.</t>
  </si>
  <si>
    <t>vzorek vypouštěné odpadní vody z úpravnvy vody ( typ A - rozsah NL, Fe, Mn, pH, Al)</t>
  </si>
  <si>
    <t>prameniště Velcí</t>
  </si>
  <si>
    <t>VDJ V3</t>
  </si>
  <si>
    <t>prameniště Slonovec + VDJ Královky</t>
  </si>
  <si>
    <t>Laboratorní služby akreditované laboratoře celkem</t>
  </si>
  <si>
    <t>  Celoročně, dle konkrétní potřeby zadavatele, (předpoklad 10 h/rok)</t>
  </si>
  <si>
    <t>měsíčně</t>
  </si>
  <si>
    <t>měsíčně, dle konkrétní potřeby zadavatele</t>
  </si>
  <si>
    <t>ročně všechny formuláře</t>
  </si>
  <si>
    <t> hodin/měsíc</t>
  </si>
  <si>
    <t>hodin/rok</t>
  </si>
  <si>
    <t>Každoroční aktualizace vybraných údajů majetkové a provozní evidence dle §5. odst. 3 zák. 274/2001 Sb.</t>
  </si>
  <si>
    <t>  Celoročně, dle konkrétní potřeby zadavatele předpoklad (10 hodin/rok)</t>
  </si>
  <si>
    <t>DPH sazba 21%</t>
  </si>
  <si>
    <t>legenda</t>
  </si>
  <si>
    <t>pol. č.</t>
  </si>
  <si>
    <t>počet měrných jednotek za      12 měsíců</t>
  </si>
  <si>
    <t>takto označené buňky vyplní povinně účastník zadávacího řízení</t>
  </si>
  <si>
    <t>….............................................................................</t>
  </si>
  <si>
    <t>Podpis oprávněné osoby účastníka zadávacího řízení</t>
  </si>
  <si>
    <t>Tabulka č. 2</t>
  </si>
  <si>
    <t>Kontrola a vedení provozu ČOV technologem na místě v rozsahu 1x měsíc včetně dopravy a včetně místního změření potřebných provozních veličin</t>
  </si>
  <si>
    <t>hodin/měsíc</t>
  </si>
  <si>
    <t xml:space="preserve">Technologická kontrola a koordinace rekonstrukce úpravny vody Jince a jejího zkušebního provozu, účast na kontrolních dnech stavby. Vypracování vyhodnocení zkušebního provozu. </t>
  </si>
  <si>
    <t>  Celoročně, dle konkrétní potřeby zadavatele předpoklad do června 2022, cca 50 hodin/rok</t>
  </si>
  <si>
    <t>Zpracování statistických formulářů VII 8b 01 dle zák. 89/1995 Sb.</t>
  </si>
  <si>
    <t xml:space="preserve">Zpracování vyúčtování položek ceny vodného a stočného pro Mze     § 36 odst.5 zák. č. 274/2001 Sb. </t>
  </si>
  <si>
    <t>Příprava korespondence s orgány státní správy a dalšími subjekty v oblasti vodního hospodářství (např. při vyřizování povolení k odběru či vypouštění vod)</t>
  </si>
  <si>
    <t>Čištění kanalizačního potrubí tlakovým vozem</t>
  </si>
  <si>
    <t xml:space="preserve">hod. </t>
  </si>
  <si>
    <t>Zajištění náhradního zásobování pitnou vodou</t>
  </si>
  <si>
    <t>krácený rozbor upravené vody dle Vyhl. Mze č. 428/2001 Sb. resp. Vyhl. Mzdr. č. 252/2004 Sb.</t>
  </si>
  <si>
    <t xml:space="preserve">úplný rozbor surové vody dle Vyhl. Mze č. 428/2001 Sb. </t>
  </si>
  <si>
    <t>úplný rozbor vyrobené vody dle Vyhl. Mze č. 428/2001 Sb. resp. Vyhl. Mzdr. č. 252/2004 Sb.</t>
  </si>
  <si>
    <t>krácený rozbor upravené vody dle Vyhl. Mze č. 428/2001 Sb. resp. Vyhl. Mzdr. č. 252/2004 Sb.(jen do doby rekonstrukce ÚV Velcí)</t>
  </si>
  <si>
    <t>úplný rozbor vyrobené vody dle Vyhl. Mze č. 428/2001 Sb. resp. Vyhl. Mzdr. č. 252/2004 Sb.(jen do doby rekonstrukce ÚV Velcí, pak bude nahrazen úplným rozborem surové vody)</t>
  </si>
  <si>
    <t>provozní rozbor upravené vody dle Vyhl. Mze č. 428/2001 Sb. teplota,pH, TOC, KNK 4,5, ZNK 8,3, Fe, Mn, volný chlór, formy CO2, počty při 22°C, počty při 36°C, enterokoky, koliformní bakterie, E.Coli</t>
  </si>
  <si>
    <t>obecní studna Čenkovská</t>
  </si>
  <si>
    <t>veřejný vodovod pásmo V3</t>
  </si>
  <si>
    <t>úplný rozbor pitné vody dle Vyhl. Mzdr. č. 252/2004 Sb.</t>
  </si>
  <si>
    <t>veřejný vodovod pásmo VDJ Královky</t>
  </si>
  <si>
    <t>veřejný vodovod pásmo ATS Čenkovská</t>
  </si>
  <si>
    <t>krácený rozbor dle Vyhl. Mzdr. č. 252/2004 Sb.</t>
  </si>
  <si>
    <t>veřejný vodovod pásmo Studna č. 28</t>
  </si>
  <si>
    <t>kanalizace a ČOV</t>
  </si>
  <si>
    <t>ČOV přítok + odtok vzorek typu B (CHSK-Cr, BSK-5, NL, N-NH4,        P-celk), rovnoměrně rozložených do celého roku v intervalu přibližně 30 dni</t>
  </si>
  <si>
    <t>odlehčovací objekt - prostý vzorek (CHSK-Cr, BSK-5, NL, N-NH4,        P-celk)</t>
  </si>
  <si>
    <t>souvstažný úplný rozbor vyrobené vody dle Vyhl. Mzdr. č. 252/2004 Sb., část úpravna</t>
  </si>
  <si>
    <t>provozní rozbor upravené vody, volný chlór, počty při 22°C, počty při 36°C, enterokoky, koliformní bakterie, E.Coli</t>
  </si>
  <si>
    <t>souvstažný úplný rozbor vyrobené vody dle Vyhl. Mzdr. č. 252/2004 Sb., část síť</t>
  </si>
  <si>
    <t>úplný rozbor pitné vody dle Vyhl. Mzdr. č. 252/2004 Sb.(1x za 2 roky)</t>
  </si>
  <si>
    <t xml:space="preserve">ročně </t>
  </si>
  <si>
    <t xml:space="preserve">Kontrola a vedení provozu úpravny vody, VDJ Královky a VDJ Velcí a dvou obecních studen (Čenkovská a č.p. 28) technologem na místě v rozsahu 1 x měsíc včetně dopravy a včetně místního změření potřebných provozních veličin. </t>
  </si>
  <si>
    <t>Kontrola vodních zdrojů prameniště Velcí a Slonovec technologem v četnosti 1 x za 1/4 roku v rozsahu 1 hodiny</t>
  </si>
  <si>
    <t>  Celoročně, dle konkrétní potřeby zadavatele předpoklad (20 hodin/rok)</t>
  </si>
  <si>
    <t>Předávání výsledků krácených a úplných rozborů surové vody a kategorizace surové vody dle §13.  odst. 3  Zák. 274/2001 Sb.</t>
  </si>
  <si>
    <t>provozní rozbor surové vody (T,pH, CHSKMn, Mn,Fe, Al, KNK 4,5, Mikroskopický obraz, Koliformní b., Psychrofilní b. )</t>
  </si>
  <si>
    <t>provozní rozbor upravené vody (T,pH, CHSKMn, Mn, Al,Fe, KNK 4,5, volný Cl2, Mikroskopický obraz, Escherichia Coli, Koliformní b., Psychrofilní b., Enterokoky, Clostr.Perfringens)</t>
  </si>
  <si>
    <t>krácený rozbor surové vody dle Vyhl. Mze č. 428/2001 Sb.</t>
  </si>
  <si>
    <t>krácený rozbor upravené vody dle Vyhl. Mzdr. č. 252/2004 Sb.</t>
  </si>
  <si>
    <t>Kontrola dodržování zákonů, předpisů, norem a technologických postupů, poradenská činnost při výrobě a distribuci pitné vody a při odvádění a čištění odpadních vod, technologické a metodické vedení.</t>
  </si>
  <si>
    <t xml:space="preserve"> Oprava poruch a havárií vodovodního a kanalizačního potrubí, operativní zásahy na vodovodní a kanalizační síti s nástupem do 4 h (orientační rozsah 5 h), včetně zajištění nezbytných stanovisek , vyjádření a souhlasů Vlastníků dotčených pozemků a správců sítí.  (uvádí se jen náklady na mzdu a dopravu pracovníků)</t>
  </si>
  <si>
    <t>Celkem nabídková cena za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</si>
</sst>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"/>
      <charset val="238"/>
    </font>
    <font>
      <i/>
      <sz val="8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8"/>
      <name val="Verdana"/>
      <family val="2"/>
      <charset val="238"/>
    </font>
    <font>
      <i/>
      <sz val="9"/>
      <name val="Verdana"/>
      <family val="2"/>
      <charset val="238"/>
    </font>
    <font>
      <b/>
      <i/>
      <sz val="14"/>
      <name val="Verdana"/>
      <family val="2"/>
      <charset val="238"/>
    </font>
    <font>
      <sz val="12"/>
      <color theme="1"/>
      <name val="Calibri"/>
      <family val="2"/>
      <scheme val="minor"/>
    </font>
    <font>
      <b/>
      <i/>
      <sz val="9"/>
      <name val="Verdana"/>
      <family val="2"/>
      <charset val="238"/>
    </font>
    <font>
      <i/>
      <sz val="14"/>
      <name val="Verdana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3" fontId="5" fillId="0" borderId="2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4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" fillId="2" borderId="20" xfId="0" applyNumberFormat="1" applyFont="1" applyFill="1" applyBorder="1" applyAlignment="1" applyProtection="1">
      <alignment horizontal="center" vertical="center"/>
      <protection locked="0"/>
    </xf>
    <xf numFmtId="4" fontId="5" fillId="2" borderId="21" xfId="0" applyNumberFormat="1" applyFont="1" applyFill="1" applyBorder="1" applyAlignment="1" applyProtection="1">
      <alignment horizontal="center" vertical="center"/>
      <protection locked="0"/>
    </xf>
    <xf numFmtId="4" fontId="5" fillId="2" borderId="31" xfId="0" applyNumberFormat="1" applyFont="1" applyFill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2" fontId="5" fillId="0" borderId="24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27" xfId="1" applyFont="1" applyBorder="1" applyAlignment="1">
      <alignment horizontal="left" vertical="center" wrapText="1"/>
    </xf>
    <xf numFmtId="49" fontId="10" fillId="2" borderId="28" xfId="1" applyNumberFormat="1" applyFont="1" applyFill="1" applyBorder="1" applyAlignment="1">
      <alignment horizontal="left" vertical="center"/>
    </xf>
    <xf numFmtId="49" fontId="10" fillId="2" borderId="29" xfId="1" applyNumberFormat="1" applyFont="1" applyFill="1" applyBorder="1" applyAlignment="1">
      <alignment horizontal="left" vertical="center"/>
    </xf>
    <xf numFmtId="49" fontId="10" fillId="2" borderId="16" xfId="1" applyNumberFormat="1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4" fontId="8" fillId="0" borderId="48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</cellXfs>
  <cellStyles count="2">
    <cellStyle name="Normal 2" xfId="1" xr:uid="{35C48AA7-B236-4F53-A008-514F77F1600E}"/>
    <cellStyle name="Normální" xfId="0" builtinId="0"/>
  </cellStyles>
  <dxfs count="0"/>
  <tableStyles count="0" defaultTableStyle="TableStyleMedium9" defaultPivotStyle="PivotStyleLight16"/>
  <colors>
    <mruColors>
      <color rgb="FFFFFF99"/>
      <color rgb="FF3333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793011</xdr:colOff>
      <xdr:row>1</xdr:row>
      <xdr:rowOff>4429</xdr:rowOff>
    </xdr:from>
    <xdr:to>
      <xdr:col>7</xdr:col>
      <xdr:colOff>567292</xdr:colOff>
      <xdr:row>2</xdr:row>
      <xdr:rowOff>17720</xdr:rowOff>
    </xdr:to>
    <xdr:pic>
      <xdr:nvPicPr>
        <xdr:cNvPr id="5" name="obrázek 2" descr="nové%20logo%20ikis%20s%20ochrannou%20známkou">
          <a:extLst>
            <a:ext uri="{FF2B5EF4-FFF2-40B4-BE49-F238E27FC236}">
              <a16:creationId xmlns:a16="http://schemas.microsoft.com/office/drawing/2014/main" id="{F89F966A-173C-4639-97BD-A9A6D9DD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09174" y="345557"/>
          <a:ext cx="859688" cy="23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showZeros="0" tabSelected="1" topLeftCell="A136" zoomScale="86" zoomScaleNormal="86" workbookViewId="0">
      <selection activeCell="A90" sqref="A90:E90"/>
    </sheetView>
  </sheetViews>
  <sheetFormatPr defaultColWidth="8.71875" defaultRowHeight="9.9" x14ac:dyDescent="0.4"/>
  <cols>
    <col min="1" max="1" width="6.44140625" style="2" customWidth="1"/>
    <col min="2" max="2" width="61" style="1" customWidth="1"/>
    <col min="3" max="3" width="18.83203125" style="2" customWidth="1"/>
    <col min="4" max="4" width="13.44140625" style="1" customWidth="1"/>
    <col min="5" max="5" width="12.71875" style="2" customWidth="1"/>
    <col min="6" max="6" width="15.71875" style="57" customWidth="1"/>
    <col min="7" max="8" width="15.71875" style="2" customWidth="1"/>
    <col min="9" max="9" width="11.83203125" style="1" customWidth="1"/>
    <col min="10" max="16384" width="8.71875" style="1"/>
  </cols>
  <sheetData>
    <row r="1" spans="1:8" ht="26.65" customHeight="1" x14ac:dyDescent="0.4"/>
    <row r="2" spans="1:8" ht="17.7" x14ac:dyDescent="0.4">
      <c r="A2" s="65" t="s">
        <v>8</v>
      </c>
      <c r="B2" s="65"/>
      <c r="C2" s="65"/>
      <c r="D2" s="65"/>
      <c r="E2" s="65"/>
      <c r="F2" s="65"/>
      <c r="G2" s="65"/>
      <c r="H2" s="65"/>
    </row>
    <row r="3" spans="1:8" ht="8.25" customHeight="1" x14ac:dyDescent="0.4">
      <c r="A3" s="1"/>
    </row>
    <row r="4" spans="1:8" ht="15" customHeight="1" x14ac:dyDescent="0.4">
      <c r="A4" s="66" t="s">
        <v>57</v>
      </c>
      <c r="B4" s="66"/>
      <c r="C4" s="66"/>
      <c r="D4" s="66"/>
      <c r="E4" s="66"/>
      <c r="F4" s="66"/>
      <c r="G4" s="66"/>
      <c r="H4" s="66"/>
    </row>
    <row r="5" spans="1:8" ht="6" customHeight="1" x14ac:dyDescent="0.4">
      <c r="A5" s="1"/>
      <c r="C5" s="58"/>
      <c r="E5" s="58"/>
      <c r="G5" s="58"/>
      <c r="H5" s="58"/>
    </row>
    <row r="6" spans="1:8" ht="24.75" customHeight="1" x14ac:dyDescent="0.4">
      <c r="A6" s="65" t="s">
        <v>10</v>
      </c>
      <c r="B6" s="65"/>
      <c r="C6" s="65"/>
      <c r="D6" s="65"/>
      <c r="E6" s="65"/>
      <c r="F6" s="65"/>
      <c r="G6" s="65"/>
      <c r="H6" s="65"/>
    </row>
    <row r="7" spans="1:8" ht="21.6" customHeight="1" x14ac:dyDescent="0.4">
      <c r="A7" s="59"/>
      <c r="B7" s="59"/>
      <c r="C7" s="59"/>
      <c r="D7" s="59"/>
      <c r="E7" s="46"/>
      <c r="F7" s="59"/>
      <c r="G7" s="46"/>
      <c r="H7" s="46"/>
    </row>
    <row r="8" spans="1:8" ht="24.75" customHeight="1" thickBot="1" x14ac:dyDescent="0.45">
      <c r="A8" s="78" t="s">
        <v>9</v>
      </c>
      <c r="B8" s="78"/>
      <c r="C8" s="78"/>
      <c r="D8" s="78"/>
      <c r="E8" s="78"/>
      <c r="F8" s="78"/>
      <c r="G8" s="78"/>
      <c r="H8" s="46"/>
    </row>
    <row r="9" spans="1:8" ht="24.75" customHeight="1" thickBot="1" x14ac:dyDescent="0.45">
      <c r="A9" s="79"/>
      <c r="B9" s="80"/>
      <c r="C9" s="80"/>
      <c r="D9" s="80"/>
      <c r="E9" s="80"/>
      <c r="F9" s="80"/>
      <c r="G9" s="81"/>
      <c r="H9" s="46"/>
    </row>
    <row r="10" spans="1:8" ht="17.25" customHeight="1" thickBot="1" x14ac:dyDescent="0.45">
      <c r="A10" s="1"/>
      <c r="C10" s="58"/>
      <c r="E10" s="64" t="s">
        <v>7</v>
      </c>
      <c r="F10" s="64"/>
      <c r="G10" s="64"/>
      <c r="H10" s="64"/>
    </row>
    <row r="11" spans="1:8" s="3" customFormat="1" ht="22.5" customHeight="1" x14ac:dyDescent="0.4">
      <c r="A11" s="67" t="s">
        <v>52</v>
      </c>
      <c r="B11" s="69" t="s">
        <v>11</v>
      </c>
      <c r="C11" s="73" t="s">
        <v>4</v>
      </c>
      <c r="D11" s="71" t="s">
        <v>53</v>
      </c>
      <c r="E11" s="73" t="s">
        <v>0</v>
      </c>
      <c r="F11" s="75" t="s">
        <v>3</v>
      </c>
      <c r="G11" s="76"/>
      <c r="H11" s="77"/>
    </row>
    <row r="12" spans="1:8" s="3" customFormat="1" ht="22.5" customHeight="1" thickBot="1" x14ac:dyDescent="0.45">
      <c r="A12" s="68"/>
      <c r="B12" s="70"/>
      <c r="C12" s="74"/>
      <c r="D12" s="72"/>
      <c r="E12" s="74"/>
      <c r="F12" s="7" t="s">
        <v>1</v>
      </c>
      <c r="G12" s="10" t="s">
        <v>50</v>
      </c>
      <c r="H12" s="6" t="s">
        <v>2</v>
      </c>
    </row>
    <row r="13" spans="1:8" s="3" customFormat="1" ht="22.5" customHeight="1" thickBot="1" x14ac:dyDescent="0.45">
      <c r="A13" s="82" t="s">
        <v>12</v>
      </c>
      <c r="B13" s="83"/>
      <c r="C13" s="83"/>
      <c r="D13" s="83"/>
      <c r="E13" s="83"/>
      <c r="F13" s="83"/>
      <c r="G13" s="83"/>
      <c r="H13" s="84"/>
    </row>
    <row r="14" spans="1:8" s="4" customFormat="1" ht="29.25" customHeight="1" x14ac:dyDescent="0.4">
      <c r="A14" s="15">
        <v>1</v>
      </c>
      <c r="B14" s="38" t="s">
        <v>13</v>
      </c>
      <c r="C14" s="39" t="s">
        <v>43</v>
      </c>
      <c r="D14" s="11">
        <v>12</v>
      </c>
      <c r="E14" s="47"/>
      <c r="F14" s="22">
        <f>D14*E14</f>
        <v>0</v>
      </c>
      <c r="G14" s="50">
        <f>F14*0.21</f>
        <v>0</v>
      </c>
      <c r="H14" s="51">
        <f>F14+G14</f>
        <v>0</v>
      </c>
    </row>
    <row r="15" spans="1:8" s="4" customFormat="1" ht="41.5" customHeight="1" x14ac:dyDescent="0.4">
      <c r="A15" s="16">
        <v>2</v>
      </c>
      <c r="B15" s="40" t="s">
        <v>97</v>
      </c>
      <c r="C15" s="41" t="s">
        <v>43</v>
      </c>
      <c r="D15" s="11">
        <v>12</v>
      </c>
      <c r="E15" s="48"/>
      <c r="F15" s="22">
        <f t="shared" ref="F15:F36" si="0">D15*E15</f>
        <v>0</v>
      </c>
      <c r="G15" s="50">
        <f t="shared" ref="G15:G36" si="1">F15*0.21</f>
        <v>0</v>
      </c>
      <c r="H15" s="51">
        <f t="shared" ref="H15:H36" si="2">F15+G15</f>
        <v>0</v>
      </c>
    </row>
    <row r="16" spans="1:8" s="4" customFormat="1" ht="39.75" customHeight="1" x14ac:dyDescent="0.4">
      <c r="A16" s="16">
        <v>3</v>
      </c>
      <c r="B16" s="40" t="s">
        <v>14</v>
      </c>
      <c r="C16" s="41" t="s">
        <v>44</v>
      </c>
      <c r="D16" s="9">
        <v>12</v>
      </c>
      <c r="E16" s="48"/>
      <c r="F16" s="22">
        <f t="shared" si="0"/>
        <v>0</v>
      </c>
      <c r="G16" s="50">
        <f t="shared" si="1"/>
        <v>0</v>
      </c>
      <c r="H16" s="51">
        <f t="shared" si="2"/>
        <v>0</v>
      </c>
    </row>
    <row r="17" spans="1:8" s="4" customFormat="1" ht="29.25" customHeight="1" x14ac:dyDescent="0.4">
      <c r="A17" s="16">
        <v>4</v>
      </c>
      <c r="B17" s="40" t="s">
        <v>48</v>
      </c>
      <c r="C17" s="41" t="s">
        <v>45</v>
      </c>
      <c r="D17" s="9">
        <v>1</v>
      </c>
      <c r="E17" s="48"/>
      <c r="F17" s="22">
        <f t="shared" si="0"/>
        <v>0</v>
      </c>
      <c r="G17" s="50">
        <f t="shared" si="1"/>
        <v>0</v>
      </c>
      <c r="H17" s="51">
        <f t="shared" si="2"/>
        <v>0</v>
      </c>
    </row>
    <row r="18" spans="1:8" s="4" customFormat="1" ht="29.25" customHeight="1" x14ac:dyDescent="0.4">
      <c r="A18" s="16">
        <v>5</v>
      </c>
      <c r="B18" s="40" t="s">
        <v>15</v>
      </c>
      <c r="C18" s="41" t="s">
        <v>43</v>
      </c>
      <c r="D18" s="11">
        <v>12</v>
      </c>
      <c r="E18" s="48"/>
      <c r="F18" s="22">
        <f t="shared" si="0"/>
        <v>0</v>
      </c>
      <c r="G18" s="50">
        <f t="shared" si="1"/>
        <v>0</v>
      </c>
      <c r="H18" s="51">
        <f t="shared" si="2"/>
        <v>0</v>
      </c>
    </row>
    <row r="19" spans="1:8" s="4" customFormat="1" ht="49.15" customHeight="1" x14ac:dyDescent="0.4">
      <c r="A19" s="16">
        <v>6</v>
      </c>
      <c r="B19" s="40" t="s">
        <v>89</v>
      </c>
      <c r="C19" s="41" t="s">
        <v>46</v>
      </c>
      <c r="D19" s="9">
        <v>24</v>
      </c>
      <c r="E19" s="48"/>
      <c r="F19" s="22">
        <f t="shared" si="0"/>
        <v>0</v>
      </c>
      <c r="G19" s="50">
        <f t="shared" si="1"/>
        <v>0</v>
      </c>
      <c r="H19" s="51">
        <f t="shared" si="2"/>
        <v>0</v>
      </c>
    </row>
    <row r="20" spans="1:8" s="4" customFormat="1" ht="29.25" customHeight="1" x14ac:dyDescent="0.4">
      <c r="A20" s="16">
        <v>7</v>
      </c>
      <c r="B20" s="40" t="s">
        <v>90</v>
      </c>
      <c r="C20" s="41" t="s">
        <v>47</v>
      </c>
      <c r="D20" s="9">
        <v>4</v>
      </c>
      <c r="E20" s="48"/>
      <c r="F20" s="22">
        <f t="shared" si="0"/>
        <v>0</v>
      </c>
      <c r="G20" s="50">
        <f t="shared" si="1"/>
        <v>0</v>
      </c>
      <c r="H20" s="51">
        <f t="shared" si="2"/>
        <v>0</v>
      </c>
    </row>
    <row r="21" spans="1:8" s="4" customFormat="1" ht="36" customHeight="1" x14ac:dyDescent="0.4">
      <c r="A21" s="16">
        <v>8</v>
      </c>
      <c r="B21" s="40" t="s">
        <v>58</v>
      </c>
      <c r="C21" s="41" t="s">
        <v>59</v>
      </c>
      <c r="D21" s="9">
        <v>24</v>
      </c>
      <c r="E21" s="48"/>
      <c r="F21" s="22">
        <f t="shared" si="0"/>
        <v>0</v>
      </c>
      <c r="G21" s="50">
        <f t="shared" si="1"/>
        <v>0</v>
      </c>
      <c r="H21" s="51">
        <f t="shared" si="2"/>
        <v>0</v>
      </c>
    </row>
    <row r="22" spans="1:8" s="4" customFormat="1" ht="56.5" customHeight="1" x14ac:dyDescent="0.4">
      <c r="A22" s="16">
        <v>9</v>
      </c>
      <c r="B22" s="40" t="s">
        <v>60</v>
      </c>
      <c r="C22" s="41" t="s">
        <v>61</v>
      </c>
      <c r="D22" s="9">
        <v>50</v>
      </c>
      <c r="E22" s="48"/>
      <c r="F22" s="22">
        <f t="shared" si="0"/>
        <v>0</v>
      </c>
      <c r="G22" s="50">
        <f t="shared" si="1"/>
        <v>0</v>
      </c>
      <c r="H22" s="51">
        <f t="shared" si="2"/>
        <v>0</v>
      </c>
    </row>
    <row r="23" spans="1:8" s="4" customFormat="1" ht="43" customHeight="1" x14ac:dyDescent="0.4">
      <c r="A23" s="16">
        <v>10</v>
      </c>
      <c r="B23" s="40" t="s">
        <v>16</v>
      </c>
      <c r="C23" s="41" t="s">
        <v>91</v>
      </c>
      <c r="D23" s="9">
        <v>20</v>
      </c>
      <c r="E23" s="48"/>
      <c r="F23" s="22">
        <f t="shared" si="0"/>
        <v>0</v>
      </c>
      <c r="G23" s="50">
        <f t="shared" si="1"/>
        <v>0</v>
      </c>
      <c r="H23" s="51">
        <f t="shared" si="2"/>
        <v>0</v>
      </c>
    </row>
    <row r="24" spans="1:8" s="4" customFormat="1" ht="43" customHeight="1" x14ac:dyDescent="0.4">
      <c r="A24" s="16">
        <v>11</v>
      </c>
      <c r="B24" s="40" t="s">
        <v>17</v>
      </c>
      <c r="C24" s="41" t="s">
        <v>49</v>
      </c>
      <c r="D24" s="9">
        <v>10</v>
      </c>
      <c r="E24" s="48"/>
      <c r="F24" s="22">
        <f t="shared" si="0"/>
        <v>0</v>
      </c>
      <c r="G24" s="50">
        <f t="shared" si="1"/>
        <v>0</v>
      </c>
      <c r="H24" s="51">
        <f t="shared" si="2"/>
        <v>0</v>
      </c>
    </row>
    <row r="25" spans="1:8" s="4" customFormat="1" ht="43" customHeight="1" x14ac:dyDescent="0.4">
      <c r="A25" s="16">
        <v>12</v>
      </c>
      <c r="B25" s="40" t="s">
        <v>18</v>
      </c>
      <c r="C25" s="41" t="s">
        <v>49</v>
      </c>
      <c r="D25" s="9">
        <v>10</v>
      </c>
      <c r="E25" s="48"/>
      <c r="F25" s="22">
        <f t="shared" si="0"/>
        <v>0</v>
      </c>
      <c r="G25" s="50">
        <f t="shared" si="1"/>
        <v>0</v>
      </c>
      <c r="H25" s="51">
        <f t="shared" si="2"/>
        <v>0</v>
      </c>
    </row>
    <row r="26" spans="1:8" s="4" customFormat="1" ht="30" customHeight="1" x14ac:dyDescent="0.4">
      <c r="A26" s="16">
        <v>13</v>
      </c>
      <c r="B26" s="40" t="s">
        <v>19</v>
      </c>
      <c r="C26" s="41" t="s">
        <v>43</v>
      </c>
      <c r="D26" s="11">
        <v>12</v>
      </c>
      <c r="E26" s="48"/>
      <c r="F26" s="22">
        <f t="shared" si="0"/>
        <v>0</v>
      </c>
      <c r="G26" s="50">
        <f t="shared" si="1"/>
        <v>0</v>
      </c>
      <c r="H26" s="51">
        <f t="shared" si="2"/>
        <v>0</v>
      </c>
    </row>
    <row r="27" spans="1:8" s="4" customFormat="1" ht="33.75" customHeight="1" x14ac:dyDescent="0.4">
      <c r="A27" s="16">
        <v>14</v>
      </c>
      <c r="B27" s="40" t="s">
        <v>20</v>
      </c>
      <c r="C27" s="41" t="s">
        <v>88</v>
      </c>
      <c r="D27" s="9">
        <v>1</v>
      </c>
      <c r="E27" s="48"/>
      <c r="F27" s="22">
        <f t="shared" si="0"/>
        <v>0</v>
      </c>
      <c r="G27" s="50">
        <f t="shared" si="1"/>
        <v>0</v>
      </c>
      <c r="H27" s="51">
        <f t="shared" si="2"/>
        <v>0</v>
      </c>
    </row>
    <row r="28" spans="1:8" s="4" customFormat="1" ht="33.75" customHeight="1" x14ac:dyDescent="0.4">
      <c r="A28" s="16">
        <v>15</v>
      </c>
      <c r="B28" s="40" t="s">
        <v>62</v>
      </c>
      <c r="C28" s="41" t="s">
        <v>88</v>
      </c>
      <c r="D28" s="9">
        <v>1</v>
      </c>
      <c r="E28" s="48"/>
      <c r="F28" s="22">
        <f t="shared" ref="F28" si="3">D28*E28</f>
        <v>0</v>
      </c>
      <c r="G28" s="50">
        <f t="shared" ref="G28" si="4">F28*0.21</f>
        <v>0</v>
      </c>
      <c r="H28" s="51">
        <f t="shared" ref="H28" si="5">F28+G28</f>
        <v>0</v>
      </c>
    </row>
    <row r="29" spans="1:8" s="4" customFormat="1" ht="29.25" customHeight="1" x14ac:dyDescent="0.4">
      <c r="A29" s="16">
        <v>16</v>
      </c>
      <c r="B29" s="40" t="s">
        <v>21</v>
      </c>
      <c r="C29" s="41" t="s">
        <v>88</v>
      </c>
      <c r="D29" s="9">
        <v>1</v>
      </c>
      <c r="E29" s="48"/>
      <c r="F29" s="22">
        <f t="shared" si="0"/>
        <v>0</v>
      </c>
      <c r="G29" s="50">
        <f t="shared" si="1"/>
        <v>0</v>
      </c>
      <c r="H29" s="51">
        <f t="shared" si="2"/>
        <v>0</v>
      </c>
    </row>
    <row r="30" spans="1:8" s="4" customFormat="1" ht="40.5" customHeight="1" x14ac:dyDescent="0.4">
      <c r="A30" s="16">
        <v>17</v>
      </c>
      <c r="B30" s="40" t="s">
        <v>22</v>
      </c>
      <c r="C30" s="41" t="s">
        <v>88</v>
      </c>
      <c r="D30" s="9">
        <v>1</v>
      </c>
      <c r="E30" s="48"/>
      <c r="F30" s="22">
        <f t="shared" si="0"/>
        <v>0</v>
      </c>
      <c r="G30" s="50">
        <f t="shared" si="1"/>
        <v>0</v>
      </c>
      <c r="H30" s="51">
        <f t="shared" si="2"/>
        <v>0</v>
      </c>
    </row>
    <row r="31" spans="1:8" s="4" customFormat="1" ht="39" customHeight="1" x14ac:dyDescent="0.4">
      <c r="A31" s="16">
        <v>18</v>
      </c>
      <c r="B31" s="40" t="s">
        <v>23</v>
      </c>
      <c r="C31" s="41" t="s">
        <v>88</v>
      </c>
      <c r="D31" s="9">
        <v>1</v>
      </c>
      <c r="E31" s="48"/>
      <c r="F31" s="22">
        <f t="shared" si="0"/>
        <v>0</v>
      </c>
      <c r="G31" s="50">
        <f t="shared" si="1"/>
        <v>0</v>
      </c>
      <c r="H31" s="51">
        <f t="shared" si="2"/>
        <v>0</v>
      </c>
    </row>
    <row r="32" spans="1:8" s="4" customFormat="1" ht="29.25" customHeight="1" x14ac:dyDescent="0.4">
      <c r="A32" s="16">
        <v>19</v>
      </c>
      <c r="B32" s="40" t="s">
        <v>24</v>
      </c>
      <c r="C32" s="41" t="s">
        <v>88</v>
      </c>
      <c r="D32" s="9">
        <v>1</v>
      </c>
      <c r="E32" s="48"/>
      <c r="F32" s="22">
        <f t="shared" si="0"/>
        <v>0</v>
      </c>
      <c r="G32" s="50">
        <f t="shared" si="1"/>
        <v>0</v>
      </c>
      <c r="H32" s="51">
        <f t="shared" si="2"/>
        <v>0</v>
      </c>
    </row>
    <row r="33" spans="1:8" s="4" customFormat="1" ht="29.25" customHeight="1" x14ac:dyDescent="0.4">
      <c r="A33" s="16">
        <v>20</v>
      </c>
      <c r="B33" s="40" t="s">
        <v>92</v>
      </c>
      <c r="C33" s="41" t="s">
        <v>88</v>
      </c>
      <c r="D33" s="9">
        <v>1</v>
      </c>
      <c r="E33" s="48"/>
      <c r="F33" s="22">
        <f t="shared" ref="F33:F35" si="6">D33*E33</f>
        <v>0</v>
      </c>
      <c r="G33" s="50">
        <f t="shared" ref="G33:G35" si="7">F33*0.21</f>
        <v>0</v>
      </c>
      <c r="H33" s="51">
        <f t="shared" ref="H33:H35" si="8">F33+G33</f>
        <v>0</v>
      </c>
    </row>
    <row r="34" spans="1:8" s="4" customFormat="1" ht="29.25" customHeight="1" x14ac:dyDescent="0.4">
      <c r="A34" s="60">
        <v>21</v>
      </c>
      <c r="B34" s="61" t="s">
        <v>63</v>
      </c>
      <c r="C34" s="41" t="s">
        <v>88</v>
      </c>
      <c r="D34" s="9">
        <v>1</v>
      </c>
      <c r="E34" s="49"/>
      <c r="F34" s="22">
        <f t="shared" si="6"/>
        <v>0</v>
      </c>
      <c r="G34" s="50">
        <f t="shared" si="7"/>
        <v>0</v>
      </c>
      <c r="H34" s="51">
        <f t="shared" si="8"/>
        <v>0</v>
      </c>
    </row>
    <row r="35" spans="1:8" s="4" customFormat="1" ht="42.6" customHeight="1" x14ac:dyDescent="0.4">
      <c r="A35" s="60">
        <v>22</v>
      </c>
      <c r="B35" s="61" t="s">
        <v>64</v>
      </c>
      <c r="C35" s="41" t="s">
        <v>42</v>
      </c>
      <c r="D35" s="12">
        <v>10</v>
      </c>
      <c r="E35" s="49"/>
      <c r="F35" s="22">
        <f t="shared" si="6"/>
        <v>0</v>
      </c>
      <c r="G35" s="50">
        <f t="shared" si="7"/>
        <v>0</v>
      </c>
      <c r="H35" s="51">
        <f t="shared" si="8"/>
        <v>0</v>
      </c>
    </row>
    <row r="36" spans="1:8" s="4" customFormat="1" ht="43" customHeight="1" thickBot="1" x14ac:dyDescent="0.45">
      <c r="A36" s="60">
        <v>23</v>
      </c>
      <c r="B36" s="42" t="s">
        <v>25</v>
      </c>
      <c r="C36" s="43" t="s">
        <v>42</v>
      </c>
      <c r="D36" s="12">
        <v>10</v>
      </c>
      <c r="E36" s="49"/>
      <c r="F36" s="22">
        <f t="shared" si="0"/>
        <v>0</v>
      </c>
      <c r="G36" s="50">
        <f t="shared" si="1"/>
        <v>0</v>
      </c>
      <c r="H36" s="51">
        <f t="shared" si="2"/>
        <v>0</v>
      </c>
    </row>
    <row r="37" spans="1:8" s="4" customFormat="1" ht="29.25" customHeight="1" thickBot="1" x14ac:dyDescent="0.45">
      <c r="A37" s="88" t="s">
        <v>27</v>
      </c>
      <c r="B37" s="89"/>
      <c r="C37" s="89"/>
      <c r="D37" s="89"/>
      <c r="E37" s="89"/>
      <c r="F37" s="44">
        <f>SUM(F14:F36)</f>
        <v>0</v>
      </c>
      <c r="G37" s="52">
        <f>SUM(G14:G36)</f>
        <v>0</v>
      </c>
      <c r="H37" s="53">
        <f>SUM(H14:H36)</f>
        <v>0</v>
      </c>
    </row>
    <row r="38" spans="1:8" s="4" customFormat="1" ht="23.1" customHeight="1" thickBot="1" x14ac:dyDescent="0.45">
      <c r="A38" s="90"/>
      <c r="B38" s="91"/>
      <c r="C38" s="91"/>
      <c r="D38" s="91"/>
      <c r="E38" s="91"/>
      <c r="F38" s="91"/>
      <c r="G38" s="91"/>
      <c r="H38" s="92"/>
    </row>
    <row r="39" spans="1:8" s="4" customFormat="1" ht="29.25" customHeight="1" thickBot="1" x14ac:dyDescent="0.45">
      <c r="A39" s="85" t="s">
        <v>26</v>
      </c>
      <c r="B39" s="86"/>
      <c r="C39" s="86"/>
      <c r="D39" s="86"/>
      <c r="E39" s="86"/>
      <c r="F39" s="86"/>
      <c r="G39" s="86"/>
      <c r="H39" s="87"/>
    </row>
    <row r="40" spans="1:8" s="4" customFormat="1" ht="29.25" customHeight="1" x14ac:dyDescent="0.4">
      <c r="A40" s="16">
        <v>24</v>
      </c>
      <c r="B40" s="36" t="s">
        <v>28</v>
      </c>
      <c r="C40" s="18" t="s">
        <v>6</v>
      </c>
      <c r="D40" s="9">
        <v>5</v>
      </c>
      <c r="E40" s="48"/>
      <c r="F40" s="22">
        <f t="shared" ref="F40:F63" si="9">D40*E40</f>
        <v>0</v>
      </c>
      <c r="G40" s="50">
        <f>F40*0.21</f>
        <v>0</v>
      </c>
      <c r="H40" s="54">
        <f t="shared" ref="H40:H90" si="10">F40+G40</f>
        <v>0</v>
      </c>
    </row>
    <row r="41" spans="1:8" s="4" customFormat="1" ht="29.25" customHeight="1" x14ac:dyDescent="0.4">
      <c r="A41" s="16">
        <v>25</v>
      </c>
      <c r="B41" s="32" t="s">
        <v>29</v>
      </c>
      <c r="C41" s="18" t="s">
        <v>6</v>
      </c>
      <c r="D41" s="9">
        <v>5</v>
      </c>
      <c r="E41" s="48"/>
      <c r="F41" s="22">
        <f t="shared" ref="F41:F46" si="11">D41*E41</f>
        <v>0</v>
      </c>
      <c r="G41" s="50">
        <f t="shared" ref="G41:G46" si="12">F41*0.21</f>
        <v>0</v>
      </c>
      <c r="H41" s="54">
        <f t="shared" ref="H41:H46" si="13">F41+G41</f>
        <v>0</v>
      </c>
    </row>
    <row r="42" spans="1:8" s="4" customFormat="1" ht="60.6" customHeight="1" x14ac:dyDescent="0.4">
      <c r="A42" s="16">
        <v>26</v>
      </c>
      <c r="B42" s="33" t="s">
        <v>98</v>
      </c>
      <c r="C42" s="18" t="s">
        <v>6</v>
      </c>
      <c r="D42" s="9">
        <v>5</v>
      </c>
      <c r="E42" s="48"/>
      <c r="F42" s="22">
        <f t="shared" si="11"/>
        <v>0</v>
      </c>
      <c r="G42" s="50">
        <f t="shared" si="12"/>
        <v>0</v>
      </c>
      <c r="H42" s="54">
        <f t="shared" si="13"/>
        <v>0</v>
      </c>
    </row>
    <row r="43" spans="1:8" s="4" customFormat="1" ht="29.25" customHeight="1" x14ac:dyDescent="0.4">
      <c r="A43" s="16">
        <v>27</v>
      </c>
      <c r="B43" s="32" t="s">
        <v>30</v>
      </c>
      <c r="C43" s="18" t="s">
        <v>6</v>
      </c>
      <c r="D43" s="9">
        <v>2</v>
      </c>
      <c r="E43" s="48"/>
      <c r="F43" s="22">
        <f t="shared" si="11"/>
        <v>0</v>
      </c>
      <c r="G43" s="50">
        <f t="shared" si="12"/>
        <v>0</v>
      </c>
      <c r="H43" s="54">
        <f t="shared" si="13"/>
        <v>0</v>
      </c>
    </row>
    <row r="44" spans="1:8" s="4" customFormat="1" ht="29.25" customHeight="1" x14ac:dyDescent="0.4">
      <c r="A44" s="16">
        <v>28</v>
      </c>
      <c r="B44" s="62" t="s">
        <v>65</v>
      </c>
      <c r="C44" s="18" t="s">
        <v>66</v>
      </c>
      <c r="D44" s="9">
        <v>15</v>
      </c>
      <c r="E44" s="48"/>
      <c r="F44" s="22">
        <f t="shared" si="11"/>
        <v>0</v>
      </c>
      <c r="G44" s="50">
        <f t="shared" si="12"/>
        <v>0</v>
      </c>
      <c r="H44" s="54">
        <f t="shared" si="13"/>
        <v>0</v>
      </c>
    </row>
    <row r="45" spans="1:8" s="4" customFormat="1" ht="29.25" customHeight="1" x14ac:dyDescent="0.4">
      <c r="A45" s="16">
        <v>29</v>
      </c>
      <c r="B45" s="62" t="s">
        <v>67</v>
      </c>
      <c r="C45" s="18" t="s">
        <v>66</v>
      </c>
      <c r="D45" s="9">
        <v>5</v>
      </c>
      <c r="E45" s="48"/>
      <c r="F45" s="22">
        <f t="shared" si="11"/>
        <v>0</v>
      </c>
      <c r="G45" s="50">
        <f t="shared" si="12"/>
        <v>0</v>
      </c>
      <c r="H45" s="54">
        <f t="shared" si="13"/>
        <v>0</v>
      </c>
    </row>
    <row r="46" spans="1:8" s="4" customFormat="1" ht="29.25" customHeight="1" thickBot="1" x14ac:dyDescent="0.45">
      <c r="A46" s="16">
        <v>30</v>
      </c>
      <c r="B46" s="37" t="s">
        <v>31</v>
      </c>
      <c r="C46" s="18" t="s">
        <v>6</v>
      </c>
      <c r="D46" s="9">
        <v>2</v>
      </c>
      <c r="E46" s="48"/>
      <c r="F46" s="22">
        <f t="shared" si="11"/>
        <v>0</v>
      </c>
      <c r="G46" s="50">
        <f t="shared" si="12"/>
        <v>0</v>
      </c>
      <c r="H46" s="54">
        <f t="shared" si="13"/>
        <v>0</v>
      </c>
    </row>
    <row r="47" spans="1:8" s="4" customFormat="1" ht="29.25" customHeight="1" thickBot="1" x14ac:dyDescent="0.45">
      <c r="A47" s="88" t="s">
        <v>32</v>
      </c>
      <c r="B47" s="89"/>
      <c r="C47" s="89"/>
      <c r="D47" s="89"/>
      <c r="E47" s="89"/>
      <c r="F47" s="44">
        <f>SUM(F40:F46)</f>
        <v>0</v>
      </c>
      <c r="G47" s="52">
        <f>SUM(G40:G46)</f>
        <v>0</v>
      </c>
      <c r="H47" s="53">
        <f>SUM(H40:H46)</f>
        <v>0</v>
      </c>
    </row>
    <row r="48" spans="1:8" s="4" customFormat="1" ht="23.1" customHeight="1" thickBot="1" x14ac:dyDescent="0.45">
      <c r="A48" s="90"/>
      <c r="B48" s="91"/>
      <c r="C48" s="91"/>
      <c r="D48" s="91"/>
      <c r="E48" s="91"/>
      <c r="F48" s="91"/>
      <c r="G48" s="91"/>
      <c r="H48" s="92"/>
    </row>
    <row r="49" spans="1:8" s="4" customFormat="1" ht="29.25" customHeight="1" thickBot="1" x14ac:dyDescent="0.45">
      <c r="A49" s="85" t="s">
        <v>33</v>
      </c>
      <c r="B49" s="86"/>
      <c r="C49" s="86"/>
      <c r="D49" s="86"/>
      <c r="E49" s="86"/>
      <c r="F49" s="86"/>
      <c r="G49" s="86"/>
      <c r="H49" s="87"/>
    </row>
    <row r="50" spans="1:8" s="4" customFormat="1" ht="29.25" customHeight="1" x14ac:dyDescent="0.4">
      <c r="A50" s="100" t="s">
        <v>34</v>
      </c>
      <c r="B50" s="101"/>
      <c r="C50" s="101"/>
      <c r="D50" s="101"/>
      <c r="E50" s="101"/>
      <c r="F50" s="101"/>
      <c r="G50" s="101"/>
      <c r="H50" s="102"/>
    </row>
    <row r="51" spans="1:8" s="4" customFormat="1" ht="29.25" customHeight="1" x14ac:dyDescent="0.4">
      <c r="A51" s="16">
        <v>31</v>
      </c>
      <c r="B51" s="35" t="s">
        <v>93</v>
      </c>
      <c r="C51" s="18" t="s">
        <v>5</v>
      </c>
      <c r="D51" s="9">
        <v>10</v>
      </c>
      <c r="E51" s="48"/>
      <c r="F51" s="106">
        <f t="shared" si="9"/>
        <v>0</v>
      </c>
      <c r="G51" s="55">
        <f>F51*0.21</f>
        <v>0</v>
      </c>
      <c r="H51" s="54">
        <f t="shared" ref="H51:H63" si="14">F51+G51</f>
        <v>0</v>
      </c>
    </row>
    <row r="52" spans="1:8" s="4" customFormat="1" ht="39.6" customHeight="1" x14ac:dyDescent="0.4">
      <c r="A52" s="16">
        <v>32</v>
      </c>
      <c r="B52" s="33" t="s">
        <v>94</v>
      </c>
      <c r="C52" s="18" t="s">
        <v>5</v>
      </c>
      <c r="D52" s="9">
        <v>9</v>
      </c>
      <c r="E52" s="48"/>
      <c r="F52" s="22">
        <f t="shared" ref="F52:F58" si="15">D52*E52</f>
        <v>0</v>
      </c>
      <c r="G52" s="50">
        <f t="shared" ref="G52:G58" si="16">F52*0.21</f>
        <v>0</v>
      </c>
      <c r="H52" s="54">
        <f t="shared" ref="H52:H58" si="17">F52+G52</f>
        <v>0</v>
      </c>
    </row>
    <row r="53" spans="1:8" s="4" customFormat="1" ht="29.25" customHeight="1" x14ac:dyDescent="0.4">
      <c r="A53" s="16">
        <v>33</v>
      </c>
      <c r="B53" s="32" t="s">
        <v>35</v>
      </c>
      <c r="C53" s="18" t="s">
        <v>5</v>
      </c>
      <c r="D53" s="9">
        <v>12</v>
      </c>
      <c r="E53" s="48"/>
      <c r="F53" s="22">
        <f t="shared" si="15"/>
        <v>0</v>
      </c>
      <c r="G53" s="50">
        <f t="shared" si="16"/>
        <v>0</v>
      </c>
      <c r="H53" s="54">
        <f t="shared" si="17"/>
        <v>0</v>
      </c>
    </row>
    <row r="54" spans="1:8" s="4" customFormat="1" ht="29.25" customHeight="1" x14ac:dyDescent="0.4">
      <c r="A54" s="16">
        <v>34</v>
      </c>
      <c r="B54" s="32" t="s">
        <v>95</v>
      </c>
      <c r="C54" s="18" t="s">
        <v>5</v>
      </c>
      <c r="D54" s="9">
        <v>1</v>
      </c>
      <c r="E54" s="48"/>
      <c r="F54" s="22">
        <f t="shared" si="15"/>
        <v>0</v>
      </c>
      <c r="G54" s="50">
        <f t="shared" si="16"/>
        <v>0</v>
      </c>
      <c r="H54" s="54">
        <f t="shared" si="17"/>
        <v>0</v>
      </c>
    </row>
    <row r="55" spans="1:8" s="4" customFormat="1" ht="42.6" customHeight="1" x14ac:dyDescent="0.4">
      <c r="A55" s="16">
        <v>35</v>
      </c>
      <c r="B55" s="33" t="s">
        <v>68</v>
      </c>
      <c r="C55" s="18" t="s">
        <v>5</v>
      </c>
      <c r="D55" s="9">
        <v>2</v>
      </c>
      <c r="E55" s="48"/>
      <c r="F55" s="22">
        <f t="shared" si="15"/>
        <v>0</v>
      </c>
      <c r="G55" s="50">
        <f t="shared" si="16"/>
        <v>0</v>
      </c>
      <c r="H55" s="54">
        <f t="shared" si="17"/>
        <v>0</v>
      </c>
    </row>
    <row r="56" spans="1:8" s="4" customFormat="1" ht="29.25" customHeight="1" x14ac:dyDescent="0.4">
      <c r="A56" s="16">
        <v>36</v>
      </c>
      <c r="B56" s="33" t="s">
        <v>69</v>
      </c>
      <c r="C56" s="18" t="s">
        <v>5</v>
      </c>
      <c r="D56" s="9">
        <v>1</v>
      </c>
      <c r="E56" s="48"/>
      <c r="F56" s="22">
        <f t="shared" si="15"/>
        <v>0</v>
      </c>
      <c r="G56" s="50">
        <f t="shared" si="16"/>
        <v>0</v>
      </c>
      <c r="H56" s="54">
        <f t="shared" si="17"/>
        <v>0</v>
      </c>
    </row>
    <row r="57" spans="1:8" s="4" customFormat="1" ht="29.25" customHeight="1" x14ac:dyDescent="0.4">
      <c r="A57" s="16">
        <v>37</v>
      </c>
      <c r="B57" s="33" t="s">
        <v>70</v>
      </c>
      <c r="C57" s="18" t="s">
        <v>5</v>
      </c>
      <c r="D57" s="9">
        <v>1</v>
      </c>
      <c r="E57" s="48"/>
      <c r="F57" s="22">
        <f t="shared" si="15"/>
        <v>0</v>
      </c>
      <c r="G57" s="50">
        <f t="shared" si="16"/>
        <v>0</v>
      </c>
      <c r="H57" s="54">
        <f t="shared" si="17"/>
        <v>0</v>
      </c>
    </row>
    <row r="58" spans="1:8" s="4" customFormat="1" ht="29.25" customHeight="1" x14ac:dyDescent="0.4">
      <c r="A58" s="16">
        <v>38</v>
      </c>
      <c r="B58" s="34" t="s">
        <v>37</v>
      </c>
      <c r="C58" s="21" t="s">
        <v>5</v>
      </c>
      <c r="D58" s="12">
        <v>4</v>
      </c>
      <c r="E58" s="49"/>
      <c r="F58" s="22">
        <f t="shared" si="15"/>
        <v>0</v>
      </c>
      <c r="G58" s="50">
        <f t="shared" si="16"/>
        <v>0</v>
      </c>
      <c r="H58" s="54">
        <f t="shared" si="17"/>
        <v>0</v>
      </c>
    </row>
    <row r="59" spans="1:8" s="4" customFormat="1" ht="29.25" customHeight="1" x14ac:dyDescent="0.4">
      <c r="A59" s="103" t="s">
        <v>38</v>
      </c>
      <c r="B59" s="104"/>
      <c r="C59" s="104"/>
      <c r="D59" s="104"/>
      <c r="E59" s="104"/>
      <c r="F59" s="104"/>
      <c r="G59" s="104"/>
      <c r="H59" s="105"/>
    </row>
    <row r="60" spans="1:8" s="4" customFormat="1" ht="29.25" customHeight="1" x14ac:dyDescent="0.4">
      <c r="A60" s="15">
        <v>39</v>
      </c>
      <c r="B60" s="31" t="s">
        <v>95</v>
      </c>
      <c r="C60" s="18" t="s">
        <v>5</v>
      </c>
      <c r="D60" s="9">
        <v>2</v>
      </c>
      <c r="E60" s="47"/>
      <c r="F60" s="22">
        <f t="shared" ref="F60" si="18">D60*E60</f>
        <v>0</v>
      </c>
      <c r="G60" s="55">
        <f>F60*0.21</f>
        <v>0</v>
      </c>
      <c r="H60" s="54">
        <f t="shared" ref="H60" si="19">F60+G60</f>
        <v>0</v>
      </c>
    </row>
    <row r="61" spans="1:8" s="4" customFormat="1" ht="29.5" customHeight="1" x14ac:dyDescent="0.4">
      <c r="A61" s="16">
        <v>40</v>
      </c>
      <c r="B61" s="33" t="s">
        <v>71</v>
      </c>
      <c r="C61" s="18" t="s">
        <v>5</v>
      </c>
      <c r="D61" s="9">
        <v>4</v>
      </c>
      <c r="E61" s="48"/>
      <c r="F61" s="22">
        <f t="shared" ref="F61:F62" si="20">D61*E61</f>
        <v>0</v>
      </c>
      <c r="G61" s="55">
        <f t="shared" ref="G61:G62" si="21">F61*0.21</f>
        <v>0</v>
      </c>
      <c r="H61" s="54">
        <f t="shared" ref="H61:H62" si="22">F61+G61</f>
        <v>0</v>
      </c>
    </row>
    <row r="62" spans="1:8" s="4" customFormat="1" ht="40.9" customHeight="1" x14ac:dyDescent="0.4">
      <c r="A62" s="16">
        <v>41</v>
      </c>
      <c r="B62" s="33" t="s">
        <v>72</v>
      </c>
      <c r="C62" s="18" t="s">
        <v>5</v>
      </c>
      <c r="D62" s="9">
        <v>1</v>
      </c>
      <c r="E62" s="48"/>
      <c r="F62" s="22">
        <f t="shared" si="20"/>
        <v>0</v>
      </c>
      <c r="G62" s="55">
        <f t="shared" si="21"/>
        <v>0</v>
      </c>
      <c r="H62" s="54">
        <f t="shared" si="22"/>
        <v>0</v>
      </c>
    </row>
    <row r="63" spans="1:8" s="4" customFormat="1" ht="29.25" customHeight="1" x14ac:dyDescent="0.4">
      <c r="A63" s="103" t="s">
        <v>39</v>
      </c>
      <c r="B63" s="104"/>
      <c r="C63" s="104" t="s">
        <v>5</v>
      </c>
      <c r="D63" s="104">
        <v>1</v>
      </c>
      <c r="E63" s="104">
        <v>65</v>
      </c>
      <c r="F63" s="104">
        <f t="shared" si="9"/>
        <v>65</v>
      </c>
      <c r="G63" s="104">
        <f t="shared" ref="G63" si="23">F63*0.15</f>
        <v>9.75</v>
      </c>
      <c r="H63" s="105">
        <f t="shared" si="14"/>
        <v>74.75</v>
      </c>
    </row>
    <row r="64" spans="1:8" s="4" customFormat="1" ht="29.25" customHeight="1" x14ac:dyDescent="0.4">
      <c r="A64" s="16">
        <v>42</v>
      </c>
      <c r="B64" s="17" t="s">
        <v>96</v>
      </c>
      <c r="C64" s="18" t="s">
        <v>5</v>
      </c>
      <c r="D64" s="9">
        <v>4</v>
      </c>
      <c r="E64" s="48"/>
      <c r="F64" s="22">
        <f t="shared" ref="F64:F66" si="24">D64*E64</f>
        <v>0</v>
      </c>
      <c r="G64" s="55">
        <f>F64*0.21</f>
        <v>0</v>
      </c>
      <c r="H64" s="54">
        <f t="shared" ref="H64:H66" si="25">F64+G64</f>
        <v>0</v>
      </c>
    </row>
    <row r="65" spans="1:8" s="4" customFormat="1" ht="29.25" customHeight="1" x14ac:dyDescent="0.4">
      <c r="A65" s="103" t="s">
        <v>40</v>
      </c>
      <c r="B65" s="104"/>
      <c r="C65" s="104"/>
      <c r="D65" s="104"/>
      <c r="E65" s="104">
        <v>30</v>
      </c>
      <c r="F65" s="104">
        <f t="shared" si="24"/>
        <v>0</v>
      </c>
      <c r="G65" s="104">
        <f t="shared" ref="G65" si="26">F65*0.15</f>
        <v>0</v>
      </c>
      <c r="H65" s="105">
        <f t="shared" si="25"/>
        <v>0</v>
      </c>
    </row>
    <row r="66" spans="1:8" s="4" customFormat="1" ht="29.25" customHeight="1" x14ac:dyDescent="0.4">
      <c r="A66" s="16">
        <v>43</v>
      </c>
      <c r="B66" s="31" t="s">
        <v>95</v>
      </c>
      <c r="C66" s="18" t="s">
        <v>5</v>
      </c>
      <c r="D66" s="9">
        <v>1</v>
      </c>
      <c r="E66" s="48"/>
      <c r="F66" s="22">
        <f t="shared" si="24"/>
        <v>0</v>
      </c>
      <c r="G66" s="55">
        <f>F66*0.21</f>
        <v>0</v>
      </c>
      <c r="H66" s="54">
        <f t="shared" si="25"/>
        <v>0</v>
      </c>
    </row>
    <row r="67" spans="1:8" s="4" customFormat="1" ht="43.15" customHeight="1" x14ac:dyDescent="0.4">
      <c r="A67" s="16">
        <v>44</v>
      </c>
      <c r="B67" s="33" t="s">
        <v>73</v>
      </c>
      <c r="C67" s="18" t="s">
        <v>5</v>
      </c>
      <c r="D67" s="9">
        <v>3</v>
      </c>
      <c r="E67" s="48"/>
      <c r="F67" s="22">
        <f t="shared" ref="F67:F70" si="27">D67*E67</f>
        <v>0</v>
      </c>
      <c r="G67" s="55">
        <f t="shared" ref="G67:G68" si="28">F67*0.21</f>
        <v>0</v>
      </c>
      <c r="H67" s="54">
        <f t="shared" ref="H67:H70" si="29">F67+G67</f>
        <v>0</v>
      </c>
    </row>
    <row r="68" spans="1:8" s="4" customFormat="1" ht="29.25" customHeight="1" x14ac:dyDescent="0.4">
      <c r="A68" s="16">
        <v>45</v>
      </c>
      <c r="B68" s="33" t="s">
        <v>84</v>
      </c>
      <c r="C68" s="18" t="s">
        <v>5</v>
      </c>
      <c r="D68" s="9">
        <v>1</v>
      </c>
      <c r="E68" s="48"/>
      <c r="F68" s="22">
        <f t="shared" si="27"/>
        <v>0</v>
      </c>
      <c r="G68" s="55">
        <f t="shared" si="28"/>
        <v>0</v>
      </c>
      <c r="H68" s="54">
        <f t="shared" si="29"/>
        <v>0</v>
      </c>
    </row>
    <row r="69" spans="1:8" s="4" customFormat="1" ht="29.25" customHeight="1" x14ac:dyDescent="0.4">
      <c r="A69" s="103" t="s">
        <v>74</v>
      </c>
      <c r="B69" s="104"/>
      <c r="C69" s="104" t="s">
        <v>5</v>
      </c>
      <c r="D69" s="104">
        <v>1</v>
      </c>
      <c r="E69" s="104">
        <v>65</v>
      </c>
      <c r="F69" s="104">
        <f t="shared" si="27"/>
        <v>65</v>
      </c>
      <c r="G69" s="104">
        <f t="shared" ref="G69" si="30">F69*0.15</f>
        <v>9.75</v>
      </c>
      <c r="H69" s="105">
        <f t="shared" si="29"/>
        <v>74.75</v>
      </c>
    </row>
    <row r="70" spans="1:8" s="4" customFormat="1" ht="29.25" customHeight="1" x14ac:dyDescent="0.4">
      <c r="A70" s="16">
        <v>46</v>
      </c>
      <c r="B70" s="31" t="s">
        <v>36</v>
      </c>
      <c r="C70" s="18" t="s">
        <v>5</v>
      </c>
      <c r="D70" s="9">
        <v>1</v>
      </c>
      <c r="E70" s="48"/>
      <c r="F70" s="22">
        <f t="shared" si="27"/>
        <v>0</v>
      </c>
      <c r="G70" s="55">
        <f>F70*0.21</f>
        <v>0</v>
      </c>
      <c r="H70" s="54">
        <f t="shared" si="29"/>
        <v>0</v>
      </c>
    </row>
    <row r="71" spans="1:8" s="4" customFormat="1" ht="46.15" customHeight="1" x14ac:dyDescent="0.4">
      <c r="A71" s="16">
        <v>47</v>
      </c>
      <c r="B71" s="33" t="s">
        <v>85</v>
      </c>
      <c r="C71" s="18" t="s">
        <v>5</v>
      </c>
      <c r="D71" s="9">
        <v>4</v>
      </c>
      <c r="E71" s="48"/>
      <c r="F71" s="22">
        <f t="shared" ref="F71:F74" si="31">D71*E71</f>
        <v>0</v>
      </c>
      <c r="G71" s="55">
        <f>F71*0.21</f>
        <v>0</v>
      </c>
      <c r="H71" s="54">
        <f t="shared" ref="H71:H74" si="32">F71+G71</f>
        <v>0</v>
      </c>
    </row>
    <row r="72" spans="1:8" s="4" customFormat="1" ht="29.25" customHeight="1" x14ac:dyDescent="0.4">
      <c r="A72" s="16">
        <v>48</v>
      </c>
      <c r="B72" s="33" t="s">
        <v>84</v>
      </c>
      <c r="C72" s="18" t="s">
        <v>5</v>
      </c>
      <c r="D72" s="9">
        <v>1</v>
      </c>
      <c r="E72" s="48"/>
      <c r="F72" s="22">
        <f t="shared" si="31"/>
        <v>0</v>
      </c>
      <c r="G72" s="55">
        <f>F72*0.21</f>
        <v>0</v>
      </c>
      <c r="H72" s="54">
        <f t="shared" si="32"/>
        <v>0</v>
      </c>
    </row>
    <row r="73" spans="1:8" s="4" customFormat="1" ht="29.25" customHeight="1" x14ac:dyDescent="0.4">
      <c r="A73" s="103" t="s">
        <v>75</v>
      </c>
      <c r="B73" s="104"/>
      <c r="C73" s="104" t="s">
        <v>5</v>
      </c>
      <c r="D73" s="104">
        <v>1</v>
      </c>
      <c r="E73" s="104">
        <v>65</v>
      </c>
      <c r="F73" s="104">
        <f t="shared" si="31"/>
        <v>65</v>
      </c>
      <c r="G73" s="104">
        <f t="shared" ref="G73" si="33">F73*0.15</f>
        <v>9.75</v>
      </c>
      <c r="H73" s="105">
        <f t="shared" si="32"/>
        <v>74.75</v>
      </c>
    </row>
    <row r="74" spans="1:8" s="4" customFormat="1" ht="29.25" customHeight="1" x14ac:dyDescent="0.4">
      <c r="A74" s="16">
        <v>49</v>
      </c>
      <c r="B74" s="31" t="s">
        <v>79</v>
      </c>
      <c r="C74" s="18" t="s">
        <v>5</v>
      </c>
      <c r="D74" s="9">
        <v>4</v>
      </c>
      <c r="E74" s="48"/>
      <c r="F74" s="22">
        <f t="shared" si="31"/>
        <v>0</v>
      </c>
      <c r="G74" s="55">
        <f>F74*0.21</f>
        <v>0</v>
      </c>
      <c r="H74" s="54">
        <f t="shared" si="32"/>
        <v>0</v>
      </c>
    </row>
    <row r="75" spans="1:8" s="4" customFormat="1" ht="29.25" customHeight="1" x14ac:dyDescent="0.4">
      <c r="A75" s="16">
        <v>50</v>
      </c>
      <c r="B75" s="31" t="s">
        <v>76</v>
      </c>
      <c r="C75" s="18" t="s">
        <v>5</v>
      </c>
      <c r="D75" s="9">
        <v>2</v>
      </c>
      <c r="E75" s="48"/>
      <c r="F75" s="22">
        <f t="shared" ref="F75:F77" si="34">D75*E75</f>
        <v>0</v>
      </c>
      <c r="G75" s="55">
        <f>F75*0.21</f>
        <v>0</v>
      </c>
      <c r="H75" s="54">
        <f t="shared" ref="H75:H77" si="35">F75+G75</f>
        <v>0</v>
      </c>
    </row>
    <row r="76" spans="1:8" s="4" customFormat="1" ht="29.25" customHeight="1" x14ac:dyDescent="0.4">
      <c r="A76" s="103" t="s">
        <v>77</v>
      </c>
      <c r="B76" s="104"/>
      <c r="C76" s="104" t="s">
        <v>5</v>
      </c>
      <c r="D76" s="104">
        <v>1</v>
      </c>
      <c r="E76" s="104">
        <v>65</v>
      </c>
      <c r="F76" s="104">
        <f t="shared" si="34"/>
        <v>65</v>
      </c>
      <c r="G76" s="104">
        <f t="shared" ref="G76" si="36">F76*0.15</f>
        <v>9.75</v>
      </c>
      <c r="H76" s="105">
        <f t="shared" si="35"/>
        <v>74.75</v>
      </c>
    </row>
    <row r="77" spans="1:8" s="4" customFormat="1" ht="29.25" customHeight="1" x14ac:dyDescent="0.4">
      <c r="A77" s="16">
        <v>51</v>
      </c>
      <c r="B77" s="31" t="s">
        <v>79</v>
      </c>
      <c r="C77" s="18" t="s">
        <v>5</v>
      </c>
      <c r="D77" s="9">
        <v>3</v>
      </c>
      <c r="E77" s="48"/>
      <c r="F77" s="22">
        <f t="shared" si="34"/>
        <v>0</v>
      </c>
      <c r="G77" s="55">
        <f>F77*0.21</f>
        <v>0</v>
      </c>
      <c r="H77" s="54">
        <f t="shared" si="35"/>
        <v>0</v>
      </c>
    </row>
    <row r="78" spans="1:8" s="4" customFormat="1" ht="29.25" customHeight="1" x14ac:dyDescent="0.4">
      <c r="A78" s="16">
        <v>52</v>
      </c>
      <c r="B78" s="33" t="s">
        <v>86</v>
      </c>
      <c r="C78" s="18" t="s">
        <v>5</v>
      </c>
      <c r="D78" s="9">
        <v>1</v>
      </c>
      <c r="E78" s="48"/>
      <c r="F78" s="22">
        <f t="shared" ref="F78:F80" si="37">D78*E78</f>
        <v>0</v>
      </c>
      <c r="G78" s="55">
        <f>F78*0.21</f>
        <v>0</v>
      </c>
      <c r="H78" s="54">
        <f t="shared" ref="H78:H80" si="38">F78+G78</f>
        <v>0</v>
      </c>
    </row>
    <row r="79" spans="1:8" s="4" customFormat="1" ht="29.25" customHeight="1" x14ac:dyDescent="0.4">
      <c r="A79" s="103" t="s">
        <v>78</v>
      </c>
      <c r="B79" s="104"/>
      <c r="C79" s="104"/>
      <c r="D79" s="104"/>
      <c r="E79" s="104"/>
      <c r="F79" s="104"/>
      <c r="G79" s="104"/>
      <c r="H79" s="105"/>
    </row>
    <row r="80" spans="1:8" s="4" customFormat="1" ht="29.25" customHeight="1" x14ac:dyDescent="0.4">
      <c r="A80" s="16">
        <v>53</v>
      </c>
      <c r="B80" s="31" t="s">
        <v>79</v>
      </c>
      <c r="C80" s="18" t="s">
        <v>5</v>
      </c>
      <c r="D80" s="9">
        <v>3</v>
      </c>
      <c r="E80" s="48"/>
      <c r="F80" s="22">
        <f t="shared" si="37"/>
        <v>0</v>
      </c>
      <c r="G80" s="55">
        <f>F80*0.21</f>
        <v>0</v>
      </c>
      <c r="H80" s="54">
        <f t="shared" si="38"/>
        <v>0</v>
      </c>
    </row>
    <row r="81" spans="1:8" s="4" customFormat="1" ht="29.25" customHeight="1" x14ac:dyDescent="0.4">
      <c r="A81" s="16">
        <v>54</v>
      </c>
      <c r="B81" s="33" t="s">
        <v>86</v>
      </c>
      <c r="C81" s="18" t="s">
        <v>5</v>
      </c>
      <c r="D81" s="9">
        <v>1</v>
      </c>
      <c r="E81" s="48"/>
      <c r="F81" s="22">
        <f t="shared" ref="F81:F83" si="39">D81*E81</f>
        <v>0</v>
      </c>
      <c r="G81" s="55">
        <f>F81*0.21</f>
        <v>0</v>
      </c>
      <c r="H81" s="54">
        <f t="shared" ref="H81:H83" si="40">F81+G81</f>
        <v>0</v>
      </c>
    </row>
    <row r="82" spans="1:8" s="4" customFormat="1" ht="29.25" customHeight="1" x14ac:dyDescent="0.4">
      <c r="A82" s="103" t="s">
        <v>80</v>
      </c>
      <c r="B82" s="104"/>
      <c r="C82" s="104" t="s">
        <v>5</v>
      </c>
      <c r="D82" s="104">
        <v>1</v>
      </c>
      <c r="E82" s="104">
        <v>65</v>
      </c>
      <c r="F82" s="104">
        <f t="shared" si="39"/>
        <v>65</v>
      </c>
      <c r="G82" s="104">
        <f t="shared" ref="G82" si="41">F82*0.15</f>
        <v>9.75</v>
      </c>
      <c r="H82" s="105">
        <f t="shared" si="40"/>
        <v>74.75</v>
      </c>
    </row>
    <row r="83" spans="1:8" s="4" customFormat="1" ht="29.25" customHeight="1" x14ac:dyDescent="0.4">
      <c r="A83" s="16">
        <v>55</v>
      </c>
      <c r="B83" s="31" t="s">
        <v>79</v>
      </c>
      <c r="C83" s="18" t="s">
        <v>5</v>
      </c>
      <c r="D83" s="9">
        <v>1</v>
      </c>
      <c r="E83" s="48"/>
      <c r="F83" s="22">
        <f t="shared" si="39"/>
        <v>0</v>
      </c>
      <c r="G83" s="55">
        <f>F83*0.21</f>
        <v>0</v>
      </c>
      <c r="H83" s="54">
        <f t="shared" si="40"/>
        <v>0</v>
      </c>
    </row>
    <row r="84" spans="1:8" s="4" customFormat="1" ht="29.25" customHeight="1" x14ac:dyDescent="0.4">
      <c r="A84" s="16">
        <v>56</v>
      </c>
      <c r="B84" s="31" t="s">
        <v>87</v>
      </c>
      <c r="C84" s="18" t="s">
        <v>5</v>
      </c>
      <c r="D84" s="63">
        <v>0.5</v>
      </c>
      <c r="E84" s="48"/>
      <c r="F84" s="22">
        <f t="shared" ref="F84" si="42">D84*E84</f>
        <v>0</v>
      </c>
      <c r="G84" s="55">
        <f>F84*0.21</f>
        <v>0</v>
      </c>
      <c r="H84" s="54">
        <f t="shared" ref="H84" si="43">F84+G84</f>
        <v>0</v>
      </c>
    </row>
    <row r="85" spans="1:8" s="4" customFormat="1" ht="29.25" customHeight="1" x14ac:dyDescent="0.4">
      <c r="A85" s="103" t="s">
        <v>81</v>
      </c>
      <c r="B85" s="104"/>
      <c r="C85" s="104"/>
      <c r="D85" s="104"/>
      <c r="E85" s="104"/>
      <c r="F85" s="104"/>
      <c r="G85" s="104"/>
      <c r="H85" s="105"/>
    </row>
    <row r="86" spans="1:8" s="4" customFormat="1" ht="45.6" customHeight="1" x14ac:dyDescent="0.4">
      <c r="A86" s="16">
        <v>57</v>
      </c>
      <c r="B86" s="33" t="s">
        <v>82</v>
      </c>
      <c r="C86" s="18" t="s">
        <v>5</v>
      </c>
      <c r="D86" s="9">
        <v>24</v>
      </c>
      <c r="E86" s="48"/>
      <c r="F86" s="22">
        <f t="shared" ref="F86" si="44">D86*E86</f>
        <v>0</v>
      </c>
      <c r="G86" s="55">
        <f>F86*0.21</f>
        <v>0</v>
      </c>
      <c r="H86" s="54">
        <f t="shared" ref="H86" si="45">F86+G86</f>
        <v>0</v>
      </c>
    </row>
    <row r="87" spans="1:8" s="4" customFormat="1" ht="29.25" customHeight="1" thickBot="1" x14ac:dyDescent="0.45">
      <c r="A87" s="16">
        <v>58</v>
      </c>
      <c r="B87" s="33" t="s">
        <v>83</v>
      </c>
      <c r="C87" s="18" t="s">
        <v>5</v>
      </c>
      <c r="D87" s="9">
        <v>4</v>
      </c>
      <c r="E87" s="48"/>
      <c r="F87" s="22">
        <f t="shared" ref="F87" si="46">D87*E87</f>
        <v>0</v>
      </c>
      <c r="G87" s="55">
        <f>F87*0.21</f>
        <v>0</v>
      </c>
      <c r="H87" s="54">
        <f t="shared" ref="H86:H87" si="47">F87+G87</f>
        <v>0</v>
      </c>
    </row>
    <row r="88" spans="1:8" s="4" customFormat="1" ht="29.25" customHeight="1" thickBot="1" x14ac:dyDescent="0.45">
      <c r="A88" s="95" t="s">
        <v>41</v>
      </c>
      <c r="B88" s="96"/>
      <c r="C88" s="96"/>
      <c r="D88" s="96"/>
      <c r="E88" s="96"/>
      <c r="F88" s="44">
        <f>F87+F86+F84+F83+F81+F80+F78+F77+F75+F74+F72+F71+F70+F68+F67+F66+F64+F62+F61+F60+F58+F57+F56+F55+F54+F53+F52+F51</f>
        <v>0</v>
      </c>
      <c r="G88" s="44">
        <f t="shared" ref="G88:H88" si="48">G87+G86+G84+G83+G81+G80+G78+G77+G75+G74+G72+G71+G70+G68+G67+G66+G64+G62+G61+G60+G58+G57+G56+G55+G54+G53+G52+G51</f>
        <v>0</v>
      </c>
      <c r="H88" s="44">
        <f t="shared" si="48"/>
        <v>0</v>
      </c>
    </row>
    <row r="89" spans="1:8" s="4" customFormat="1" ht="16.149999999999999" customHeight="1" thickBot="1" x14ac:dyDescent="0.45">
      <c r="A89" s="13"/>
      <c r="B89" s="13"/>
      <c r="C89" s="20"/>
      <c r="D89" s="13"/>
      <c r="E89" s="19"/>
      <c r="F89" s="14"/>
      <c r="G89" s="56"/>
      <c r="H89" s="2"/>
    </row>
    <row r="90" spans="1:8" s="5" customFormat="1" ht="29.25" customHeight="1" thickBot="1" x14ac:dyDescent="0.45">
      <c r="A90" s="97" t="s">
        <v>99</v>
      </c>
      <c r="B90" s="98"/>
      <c r="C90" s="98"/>
      <c r="D90" s="98"/>
      <c r="E90" s="99"/>
      <c r="F90" s="45">
        <f>F88+F47+F37</f>
        <v>0</v>
      </c>
      <c r="G90" s="107">
        <f>G88+G47+G37</f>
        <v>0</v>
      </c>
      <c r="H90" s="108">
        <f t="shared" si="10"/>
        <v>0</v>
      </c>
    </row>
    <row r="91" spans="1:8" s="5" customFormat="1" ht="29.25" customHeight="1" x14ac:dyDescent="0.4">
      <c r="A91" s="26" t="s">
        <v>51</v>
      </c>
      <c r="B91" s="27"/>
      <c r="C91" s="23"/>
      <c r="D91" s="23"/>
      <c r="E91" s="25">
        <f>SUM(E811)</f>
        <v>0</v>
      </c>
      <c r="F91" s="57"/>
      <c r="G91" s="24"/>
      <c r="H91" s="24"/>
    </row>
    <row r="92" spans="1:8" ht="11.1" x14ac:dyDescent="0.4">
      <c r="A92" s="28"/>
      <c r="B92" s="29" t="s">
        <v>54</v>
      </c>
    </row>
    <row r="93" spans="1:8" ht="11.1" x14ac:dyDescent="0.4">
      <c r="A93" s="30"/>
      <c r="B93" s="29"/>
    </row>
    <row r="94" spans="1:8" ht="12.4" customHeight="1" x14ac:dyDescent="0.4">
      <c r="E94" s="94" t="s">
        <v>55</v>
      </c>
      <c r="F94" s="94"/>
      <c r="G94" s="94"/>
    </row>
    <row r="95" spans="1:8" ht="16.899999999999999" customHeight="1" x14ac:dyDescent="0.4">
      <c r="B95" s="8" t="s">
        <v>7</v>
      </c>
      <c r="D95" s="2"/>
      <c r="E95" s="93" t="s">
        <v>56</v>
      </c>
      <c r="F95" s="93"/>
      <c r="G95" s="93"/>
    </row>
  </sheetData>
  <protectedRanges>
    <protectedRange sqref="D65:D68 D70:D72 D74:D75 D77:D78 D80:D81 D83:D84 D86:D87" name="Oblast1_13_1"/>
    <protectedRange sqref="D14:D64 D69 D73 D76 D88:D89 D79 D82 D85" name="Oblast1_13_2"/>
  </protectedRanges>
  <mergeCells count="33">
    <mergeCell ref="E95:G95"/>
    <mergeCell ref="E94:G94"/>
    <mergeCell ref="A88:E88"/>
    <mergeCell ref="A90:E90"/>
    <mergeCell ref="A50:H50"/>
    <mergeCell ref="A59:H59"/>
    <mergeCell ref="A63:H63"/>
    <mergeCell ref="A65:H65"/>
    <mergeCell ref="A69:H69"/>
    <mergeCell ref="A73:H73"/>
    <mergeCell ref="A76:H76"/>
    <mergeCell ref="A79:H79"/>
    <mergeCell ref="A82:H82"/>
    <mergeCell ref="A85:H85"/>
    <mergeCell ref="A13:H13"/>
    <mergeCell ref="A39:H39"/>
    <mergeCell ref="A37:E37"/>
    <mergeCell ref="A47:E47"/>
    <mergeCell ref="A49:H49"/>
    <mergeCell ref="A48:H48"/>
    <mergeCell ref="A38:H38"/>
    <mergeCell ref="E10:H10"/>
    <mergeCell ref="A2:H2"/>
    <mergeCell ref="A4:H4"/>
    <mergeCell ref="A6:H6"/>
    <mergeCell ref="A11:A12"/>
    <mergeCell ref="B11:B12"/>
    <mergeCell ref="D11:D12"/>
    <mergeCell ref="E11:E12"/>
    <mergeCell ref="F11:H11"/>
    <mergeCell ref="C11:C12"/>
    <mergeCell ref="A8:G8"/>
    <mergeCell ref="A9:G9"/>
  </mergeCells>
  <phoneticPr fontId="0" type="noConversion"/>
  <printOptions horizontalCentered="1"/>
  <pageMargins left="0.35433070866141736" right="0.31496062992125984" top="0.6692913385826772" bottom="0.51181102362204722" header="0.51181102362204722" footer="0.51181102362204722"/>
  <pageSetup paperSize="9" scale="61" fitToHeight="0" orientation="portrait" r:id="rId1"/>
  <headerFooter alignWithMargins="0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Luděk Kaňák</cp:lastModifiedBy>
  <cp:lastPrinted>2020-08-26T09:23:40Z</cp:lastPrinted>
  <dcterms:created xsi:type="dcterms:W3CDTF">2005-05-04T15:24:41Z</dcterms:created>
  <dcterms:modified xsi:type="dcterms:W3CDTF">2020-09-10T12:17:17Z</dcterms:modified>
</cp:coreProperties>
</file>